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075" windowHeight="94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4" i="1"/>
  <c r="D63"/>
  <c r="D62"/>
  <c r="C61"/>
  <c r="B61"/>
  <c r="D61" s="1"/>
  <c r="D60"/>
  <c r="D59"/>
  <c r="C58"/>
  <c r="B58"/>
  <c r="D58" s="1"/>
  <c r="D57"/>
  <c r="D56"/>
  <c r="D55"/>
  <c r="C54"/>
  <c r="B54"/>
  <c r="D54" s="1"/>
  <c r="D53"/>
  <c r="D52"/>
  <c r="D51"/>
  <c r="D50"/>
  <c r="D49"/>
  <c r="D48"/>
  <c r="C47"/>
  <c r="B47"/>
  <c r="D47" s="1"/>
  <c r="D46"/>
  <c r="D45"/>
  <c r="D44"/>
  <c r="D43"/>
  <c r="C42"/>
  <c r="B42"/>
  <c r="D42" s="1"/>
  <c r="D41"/>
  <c r="C40"/>
  <c r="B40"/>
  <c r="D40" s="1"/>
  <c r="D39"/>
  <c r="D38"/>
  <c r="D37"/>
  <c r="D36"/>
  <c r="D35"/>
  <c r="D34"/>
  <c r="D33"/>
  <c r="D32"/>
  <c r="C31"/>
  <c r="B31"/>
  <c r="D31" s="1"/>
  <c r="D30"/>
  <c r="D29"/>
  <c r="D28"/>
  <c r="D27"/>
  <c r="D26"/>
  <c r="D25"/>
  <c r="D24"/>
  <c r="D23"/>
  <c r="D22"/>
  <c r="C21"/>
  <c r="B21"/>
  <c r="D21" s="1"/>
  <c r="D20"/>
  <c r="D19"/>
  <c r="D18"/>
  <c r="D17"/>
  <c r="D16"/>
  <c r="C15"/>
  <c r="B15"/>
  <c r="D15" s="1"/>
  <c r="D14"/>
  <c r="D13"/>
  <c r="D12"/>
  <c r="D11"/>
  <c r="D10"/>
  <c r="D9"/>
  <c r="D8"/>
  <c r="D7"/>
  <c r="D6"/>
  <c r="C5"/>
  <c r="C65" s="1"/>
  <c r="B5"/>
  <c r="B65" s="1"/>
  <c r="D65" s="1"/>
  <c r="D5" l="1"/>
</calcChain>
</file>

<file path=xl/sharedStrings.xml><?xml version="1.0" encoding="utf-8"?>
<sst xmlns="http://schemas.openxmlformats.org/spreadsheetml/2006/main" count="67" uniqueCount="67">
  <si>
    <t>100學年度各項預算結餘表</t>
    <phoneticPr fontId="3" type="noConversion"/>
  </si>
  <si>
    <t>期間 : 100年10月15日~101年09月30日</t>
    <phoneticPr fontId="3" type="noConversion"/>
  </si>
  <si>
    <t>項目</t>
    <phoneticPr fontId="3" type="noConversion"/>
  </si>
  <si>
    <t>預算金額</t>
    <phoneticPr fontId="3" type="noConversion"/>
  </si>
  <si>
    <t>已使用金額</t>
    <phoneticPr fontId="3" type="noConversion"/>
  </si>
  <si>
    <t>未用餘額</t>
    <phoneticPr fontId="3" type="noConversion"/>
  </si>
  <si>
    <t>家長會</t>
    <phoneticPr fontId="3" type="noConversion"/>
  </si>
  <si>
    <t>行政庶務費</t>
    <phoneticPr fontId="3" type="noConversion"/>
  </si>
  <si>
    <t>公關費</t>
    <phoneticPr fontId="3" type="noConversion"/>
  </si>
  <si>
    <t>志工活動</t>
    <phoneticPr fontId="3" type="noConversion"/>
  </si>
  <si>
    <t>校務會議</t>
    <phoneticPr fontId="3" type="noConversion"/>
  </si>
  <si>
    <t>教師節敬師禮</t>
    <phoneticPr fontId="3" type="noConversion"/>
  </si>
  <si>
    <t>學校日</t>
    <phoneticPr fontId="3" type="noConversion"/>
  </si>
  <si>
    <t>親師聯誼</t>
  </si>
  <si>
    <t>雜費</t>
    <phoneticPr fontId="3" type="noConversion"/>
  </si>
  <si>
    <t>預備金</t>
    <phoneticPr fontId="3" type="noConversion"/>
  </si>
  <si>
    <t>校長室</t>
    <phoneticPr fontId="3" type="noConversion"/>
  </si>
  <si>
    <t>友校活動費</t>
    <phoneticPr fontId="3" type="noConversion"/>
  </si>
  <si>
    <t>茶點費</t>
    <phoneticPr fontId="3" type="noConversion"/>
  </si>
  <si>
    <t>禮品費</t>
    <phoneticPr fontId="3" type="noConversion"/>
  </si>
  <si>
    <t>教務處</t>
    <phoneticPr fontId="3" type="noConversion"/>
  </si>
  <si>
    <t>競賽獎勵金</t>
    <phoneticPr fontId="3" type="noConversion"/>
  </si>
  <si>
    <t>學務處</t>
    <phoneticPr fontId="3" type="noConversion"/>
  </si>
  <si>
    <t>校慶活動</t>
    <phoneticPr fontId="3" type="noConversion"/>
  </si>
  <si>
    <t>畢業典禮贊助經費</t>
    <phoneticPr fontId="3" type="noConversion"/>
  </si>
  <si>
    <t>高一淨山活動</t>
    <phoneticPr fontId="3" type="noConversion"/>
  </si>
  <si>
    <t>日高三繫福活動</t>
    <phoneticPr fontId="3" type="noConversion"/>
  </si>
  <si>
    <t>社團公演贊助費</t>
    <phoneticPr fontId="3" type="noConversion"/>
  </si>
  <si>
    <t>高一校歌暨鄉土歌謠評審費</t>
    <phoneticPr fontId="3" type="noConversion"/>
  </si>
  <si>
    <t>交服隊保險費</t>
    <phoneticPr fontId="3" type="noConversion"/>
  </si>
  <si>
    <t>三大服務隊訓練補助款</t>
    <phoneticPr fontId="3" type="noConversion"/>
  </si>
  <si>
    <t>典禮組服裝洗衣費</t>
    <phoneticPr fontId="3" type="noConversion"/>
  </si>
  <si>
    <t>實習處</t>
    <phoneticPr fontId="3" type="noConversion"/>
  </si>
  <si>
    <t>技能、技藝獎勵金</t>
    <phoneticPr fontId="3" type="noConversion"/>
  </si>
  <si>
    <t>乙級、丙級檢定獎勵金</t>
    <phoneticPr fontId="3" type="noConversion"/>
  </si>
  <si>
    <t>全國技能競賽來回車資</t>
  </si>
  <si>
    <t>商科技藝競賽台中豐原高商來回車資</t>
  </si>
  <si>
    <t>實習商店-交服/秩服學生誤餐</t>
    <phoneticPr fontId="3" type="noConversion"/>
  </si>
  <si>
    <t>實習商店-衛服學生便當</t>
    <phoneticPr fontId="3" type="noConversion"/>
  </si>
  <si>
    <t>宣傳活動交通接送車資</t>
  </si>
  <si>
    <t>警察勤務支援加班費</t>
  </si>
  <si>
    <t>人事室</t>
    <phoneticPr fontId="3" type="noConversion"/>
  </si>
  <si>
    <t>退休人員獎牌</t>
    <phoneticPr fontId="3" type="noConversion"/>
  </si>
  <si>
    <t>夜間部</t>
    <phoneticPr fontId="3" type="noConversion"/>
  </si>
  <si>
    <t>三大服務隊慰勞金</t>
    <phoneticPr fontId="3" type="noConversion"/>
  </si>
  <si>
    <t>四大服務隊獎勵</t>
    <phoneticPr fontId="3" type="noConversion"/>
  </si>
  <si>
    <t>競試、模擬考、全民英檢</t>
    <phoneticPr fontId="3" type="noConversion"/>
  </si>
  <si>
    <t>高四祈福活動</t>
    <phoneticPr fontId="3" type="noConversion"/>
  </si>
  <si>
    <t>教官室</t>
    <phoneticPr fontId="3" type="noConversion"/>
  </si>
  <si>
    <t>賃居生慰問</t>
    <phoneticPr fontId="3" type="noConversion"/>
  </si>
  <si>
    <t>僑生三節慰問</t>
    <phoneticPr fontId="3" type="noConversion"/>
  </si>
  <si>
    <t>春節值班慰問金</t>
    <phoneticPr fontId="3" type="noConversion"/>
  </si>
  <si>
    <t>夜間部專車輔導員期初大會</t>
  </si>
  <si>
    <t>陽明山教養院服務學習車資</t>
  </si>
  <si>
    <t>春節值班餐費</t>
  </si>
  <si>
    <t>總務處</t>
    <phoneticPr fontId="3" type="noConversion"/>
  </si>
  <si>
    <t>春節保全慰問金</t>
    <phoneticPr fontId="3" type="noConversion"/>
  </si>
  <si>
    <t>春節保全餐費</t>
    <phoneticPr fontId="3" type="noConversion"/>
  </si>
  <si>
    <t>五一勞動節工友慰勞金</t>
    <phoneticPr fontId="3" type="noConversion"/>
  </si>
  <si>
    <t>圖書館</t>
    <phoneticPr fontId="3" type="noConversion"/>
  </si>
  <si>
    <t>讀書心得寫作、閱讀活動</t>
    <phoneticPr fontId="3" type="noConversion"/>
  </si>
  <si>
    <t>國際交流活動補助</t>
  </si>
  <si>
    <t>輔導室</t>
    <phoneticPr fontId="3" type="noConversion"/>
  </si>
  <si>
    <t>學校日桶裝水及一口杯</t>
  </si>
  <si>
    <t>生命探索親子體驗營誤餐費、材料費等</t>
  </si>
  <si>
    <t>新移民家庭座談誤餐支出</t>
  </si>
  <si>
    <t>合計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</si>
</sst>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#,##0.00_);[Red]\(#,##0.00\)"/>
    <numFmt numFmtId="177" formatCode="#,##0.00;[Red]#,##0.00"/>
  </numFmts>
  <fonts count="10">
    <font>
      <sz val="12"/>
      <color theme="1"/>
      <name val="新細明體"/>
      <family val="2"/>
      <charset val="136"/>
      <scheme val="minor"/>
    </font>
    <font>
      <sz val="16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細明體"/>
      <family val="3"/>
      <charset val="136"/>
    </font>
    <font>
      <b/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177" fontId="4" fillId="0" borderId="7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/>
    <xf numFmtId="177" fontId="4" fillId="0" borderId="11" xfId="0" applyNumberFormat="1" applyFont="1" applyBorder="1" applyAlignment="1">
      <alignment horizontal="right"/>
    </xf>
    <xf numFmtId="177" fontId="4" fillId="0" borderId="12" xfId="0" applyNumberFormat="1" applyFont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/>
    <xf numFmtId="0" fontId="4" fillId="0" borderId="6" xfId="0" applyFont="1" applyBorder="1" applyAlignment="1"/>
    <xf numFmtId="176" fontId="4" fillId="0" borderId="15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0" fontId="4" fillId="0" borderId="17" xfId="0" applyFont="1" applyFill="1" applyBorder="1" applyAlignment="1"/>
    <xf numFmtId="4" fontId="4" fillId="0" borderId="8" xfId="0" applyNumberFormat="1" applyFont="1" applyBorder="1" applyAlignment="1">
      <alignment horizontal="right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/>
    <xf numFmtId="177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/>
    <xf numFmtId="177" fontId="4" fillId="0" borderId="21" xfId="0" applyNumberFormat="1" applyFont="1" applyBorder="1" applyAlignment="1">
      <alignment horizontal="right"/>
    </xf>
    <xf numFmtId="177" fontId="4" fillId="0" borderId="22" xfId="0" applyNumberFormat="1" applyFont="1" applyBorder="1" applyAlignment="1">
      <alignment horizontal="right"/>
    </xf>
    <xf numFmtId="0" fontId="4" fillId="0" borderId="18" xfId="0" applyFont="1" applyBorder="1" applyAlignment="1"/>
    <xf numFmtId="177" fontId="4" fillId="0" borderId="23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177" fontId="4" fillId="0" borderId="25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176" fontId="6" fillId="0" borderId="27" xfId="0" applyNumberFormat="1" applyFont="1" applyBorder="1" applyAlignment="1">
      <alignment horizontal="right"/>
    </xf>
    <xf numFmtId="0" fontId="0" fillId="0" borderId="0" xfId="0" applyAlignment="1"/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>
      <selection sqref="A1:D1048576"/>
    </sheetView>
  </sheetViews>
  <sheetFormatPr defaultRowHeight="16.5"/>
  <cols>
    <col min="1" max="1" width="41.875" style="45" customWidth="1"/>
    <col min="2" max="2" width="30" style="45" customWidth="1"/>
    <col min="3" max="3" width="31.625" style="45" customWidth="1"/>
    <col min="4" max="4" width="40" style="45" customWidth="1"/>
  </cols>
  <sheetData>
    <row r="1" spans="1:4">
      <c r="A1"/>
      <c r="B1"/>
      <c r="C1"/>
      <c r="D1"/>
    </row>
    <row r="2" spans="1:4" ht="21">
      <c r="A2" s="1" t="s">
        <v>0</v>
      </c>
      <c r="B2" s="1"/>
      <c r="C2" s="1"/>
      <c r="D2" s="1"/>
    </row>
    <row r="3" spans="1:4" ht="20.25" thickBot="1">
      <c r="A3" s="2" t="s">
        <v>1</v>
      </c>
      <c r="B3" s="2"/>
      <c r="C3" s="2"/>
      <c r="D3" s="2"/>
    </row>
    <row r="4" spans="1:4" ht="20.25" thickBot="1">
      <c r="A4" s="3" t="s">
        <v>2</v>
      </c>
      <c r="B4" s="4" t="s">
        <v>3</v>
      </c>
      <c r="C4" s="5" t="s">
        <v>4</v>
      </c>
      <c r="D4" s="6" t="s">
        <v>5</v>
      </c>
    </row>
    <row r="5" spans="1:4" ht="20.25" thickBot="1">
      <c r="A5" s="7" t="s">
        <v>6</v>
      </c>
      <c r="B5" s="8">
        <f>B6+B7+B8+B9+B10+B11+B12+B13+B14</f>
        <v>275000</v>
      </c>
      <c r="C5" s="9">
        <f>C6+C7+C8+C9+C10+C11+C12+C13+C14</f>
        <v>263999</v>
      </c>
      <c r="D5" s="10">
        <f>B5-C5</f>
        <v>11001</v>
      </c>
    </row>
    <row r="6" spans="1:4" ht="19.5">
      <c r="A6" s="11" t="s">
        <v>7</v>
      </c>
      <c r="B6" s="12">
        <v>30000</v>
      </c>
      <c r="C6" s="13">
        <v>23266</v>
      </c>
      <c r="D6" s="14">
        <f>B6-C6</f>
        <v>6734</v>
      </c>
    </row>
    <row r="7" spans="1:4" ht="19.5">
      <c r="A7" s="15" t="s">
        <v>8</v>
      </c>
      <c r="B7" s="16">
        <v>10000</v>
      </c>
      <c r="C7" s="17">
        <v>10000</v>
      </c>
      <c r="D7" s="14">
        <f>B7-C7</f>
        <v>0</v>
      </c>
    </row>
    <row r="8" spans="1:4" ht="19.5">
      <c r="A8" s="15" t="s">
        <v>9</v>
      </c>
      <c r="B8" s="18">
        <v>10000</v>
      </c>
      <c r="C8" s="17">
        <v>9110</v>
      </c>
      <c r="D8" s="14">
        <f>B8-C8</f>
        <v>890</v>
      </c>
    </row>
    <row r="9" spans="1:4" ht="19.5">
      <c r="A9" s="15" t="s">
        <v>10</v>
      </c>
      <c r="B9" s="18">
        <v>50000</v>
      </c>
      <c r="C9" s="17">
        <v>50000</v>
      </c>
      <c r="D9" s="14">
        <f t="shared" ref="D9:D30" si="0">B9-C9</f>
        <v>0</v>
      </c>
    </row>
    <row r="10" spans="1:4" ht="19.5">
      <c r="A10" s="15" t="s">
        <v>11</v>
      </c>
      <c r="B10" s="18">
        <v>50000</v>
      </c>
      <c r="C10" s="17">
        <v>51800</v>
      </c>
      <c r="D10" s="19">
        <f t="shared" si="0"/>
        <v>-1800</v>
      </c>
    </row>
    <row r="11" spans="1:4" ht="19.5">
      <c r="A11" s="15" t="s">
        <v>12</v>
      </c>
      <c r="B11" s="16">
        <v>30000</v>
      </c>
      <c r="C11" s="20">
        <v>29950</v>
      </c>
      <c r="D11" s="14">
        <f t="shared" si="0"/>
        <v>50</v>
      </c>
    </row>
    <row r="12" spans="1:4" ht="19.5">
      <c r="A12" s="15" t="s">
        <v>13</v>
      </c>
      <c r="B12" s="21">
        <v>20000</v>
      </c>
      <c r="C12" s="16">
        <v>20000</v>
      </c>
      <c r="D12" s="14">
        <f t="shared" si="0"/>
        <v>0</v>
      </c>
    </row>
    <row r="13" spans="1:4" ht="19.5">
      <c r="A13" s="15" t="s">
        <v>14</v>
      </c>
      <c r="B13" s="18">
        <v>50000</v>
      </c>
      <c r="C13" s="16">
        <v>44873</v>
      </c>
      <c r="D13" s="14">
        <f t="shared" si="0"/>
        <v>5127</v>
      </c>
    </row>
    <row r="14" spans="1:4" ht="20.25" thickBot="1">
      <c r="A14" s="22" t="s">
        <v>15</v>
      </c>
      <c r="B14" s="18">
        <v>25000</v>
      </c>
      <c r="C14" s="13">
        <v>25000</v>
      </c>
      <c r="D14" s="14">
        <f t="shared" si="0"/>
        <v>0</v>
      </c>
    </row>
    <row r="15" spans="1:4" ht="20.25" thickBot="1">
      <c r="A15" s="7" t="s">
        <v>16</v>
      </c>
      <c r="B15" s="8">
        <f>B16+B17+B18</f>
        <v>30000</v>
      </c>
      <c r="C15" s="9">
        <f>C16+C17+C18</f>
        <v>28507</v>
      </c>
      <c r="D15" s="10">
        <f t="shared" si="0"/>
        <v>1493</v>
      </c>
    </row>
    <row r="16" spans="1:4" ht="19.5">
      <c r="A16" s="23" t="s">
        <v>17</v>
      </c>
      <c r="B16" s="24">
        <v>10000</v>
      </c>
      <c r="C16" s="20">
        <v>9500</v>
      </c>
      <c r="D16" s="19">
        <f t="shared" si="0"/>
        <v>500</v>
      </c>
    </row>
    <row r="17" spans="1:4" ht="19.5">
      <c r="A17" s="15" t="s">
        <v>18</v>
      </c>
      <c r="B17" s="25">
        <v>10000</v>
      </c>
      <c r="C17" s="20">
        <v>9097</v>
      </c>
      <c r="D17" s="19">
        <f t="shared" si="0"/>
        <v>903</v>
      </c>
    </row>
    <row r="18" spans="1:4" ht="20.25" thickBot="1">
      <c r="A18" s="26" t="s">
        <v>19</v>
      </c>
      <c r="B18" s="25">
        <v>10000</v>
      </c>
      <c r="C18" s="27">
        <v>9910</v>
      </c>
      <c r="D18" s="19">
        <f t="shared" si="0"/>
        <v>90</v>
      </c>
    </row>
    <row r="19" spans="1:4" ht="20.25" thickBot="1">
      <c r="A19" s="7" t="s">
        <v>20</v>
      </c>
      <c r="B19" s="8">
        <v>97000</v>
      </c>
      <c r="C19" s="9">
        <v>38300</v>
      </c>
      <c r="D19" s="10">
        <f t="shared" si="0"/>
        <v>58700</v>
      </c>
    </row>
    <row r="20" spans="1:4" ht="20.25" thickBot="1">
      <c r="A20" s="23" t="s">
        <v>21</v>
      </c>
      <c r="B20" s="21">
        <v>97000</v>
      </c>
      <c r="C20" s="13">
        <v>38300</v>
      </c>
      <c r="D20" s="14">
        <f t="shared" si="0"/>
        <v>58700</v>
      </c>
    </row>
    <row r="21" spans="1:4" ht="20.25" thickBot="1">
      <c r="A21" s="7" t="s">
        <v>22</v>
      </c>
      <c r="B21" s="8">
        <f>B22+B23+B24+B25+B26+B27+B28+B29+B30</f>
        <v>287590</v>
      </c>
      <c r="C21" s="9">
        <f>C22+C23+C24+C25+C26+C27+C28+C29+C30</f>
        <v>264844</v>
      </c>
      <c r="D21" s="10">
        <f t="shared" si="0"/>
        <v>22746</v>
      </c>
    </row>
    <row r="22" spans="1:4" ht="19.5">
      <c r="A22" s="15" t="s">
        <v>23</v>
      </c>
      <c r="B22" s="21">
        <v>77100</v>
      </c>
      <c r="C22" s="13">
        <v>73959</v>
      </c>
      <c r="D22" s="14">
        <f t="shared" si="0"/>
        <v>3141</v>
      </c>
    </row>
    <row r="23" spans="1:4" ht="19.5">
      <c r="A23" s="15" t="s">
        <v>24</v>
      </c>
      <c r="B23" s="16">
        <v>65500</v>
      </c>
      <c r="C23" s="13">
        <v>59910</v>
      </c>
      <c r="D23" s="14">
        <f t="shared" si="0"/>
        <v>5590</v>
      </c>
    </row>
    <row r="24" spans="1:4" ht="19.5">
      <c r="A24" s="15" t="s">
        <v>25</v>
      </c>
      <c r="B24" s="12">
        <v>15200</v>
      </c>
      <c r="C24" s="13">
        <v>13000</v>
      </c>
      <c r="D24" s="14">
        <f t="shared" si="0"/>
        <v>2200</v>
      </c>
    </row>
    <row r="25" spans="1:4" ht="19.5">
      <c r="A25" s="15" t="s">
        <v>26</v>
      </c>
      <c r="B25" s="12">
        <v>31790</v>
      </c>
      <c r="C25" s="13">
        <v>31790</v>
      </c>
      <c r="D25" s="14">
        <f t="shared" si="0"/>
        <v>0</v>
      </c>
    </row>
    <row r="26" spans="1:4" ht="19.5">
      <c r="A26" s="15" t="s">
        <v>27</v>
      </c>
      <c r="B26" s="12">
        <v>21000</v>
      </c>
      <c r="C26" s="13">
        <v>21000</v>
      </c>
      <c r="D26" s="14">
        <f t="shared" si="0"/>
        <v>0</v>
      </c>
    </row>
    <row r="27" spans="1:4" ht="19.5">
      <c r="A27" s="15" t="s">
        <v>28</v>
      </c>
      <c r="B27" s="16">
        <v>5000</v>
      </c>
      <c r="C27" s="13">
        <v>4000</v>
      </c>
      <c r="D27" s="14">
        <f t="shared" si="0"/>
        <v>1000</v>
      </c>
    </row>
    <row r="28" spans="1:4" ht="19.5">
      <c r="A28" s="26" t="s">
        <v>29</v>
      </c>
      <c r="B28" s="18">
        <v>15000</v>
      </c>
      <c r="C28" s="13">
        <v>7665</v>
      </c>
      <c r="D28" s="14">
        <f t="shared" si="0"/>
        <v>7335</v>
      </c>
    </row>
    <row r="29" spans="1:4" ht="19.5">
      <c r="A29" s="15" t="s">
        <v>30</v>
      </c>
      <c r="B29" s="18">
        <v>48000</v>
      </c>
      <c r="C29" s="13">
        <v>47360</v>
      </c>
      <c r="D29" s="14">
        <f t="shared" si="0"/>
        <v>640</v>
      </c>
    </row>
    <row r="30" spans="1:4" ht="20.25" thickBot="1">
      <c r="A30" s="15" t="s">
        <v>31</v>
      </c>
      <c r="B30" s="16">
        <v>9000</v>
      </c>
      <c r="C30" s="13">
        <v>6160</v>
      </c>
      <c r="D30" s="14">
        <f t="shared" si="0"/>
        <v>2840</v>
      </c>
    </row>
    <row r="31" spans="1:4" ht="20.25" thickBot="1">
      <c r="A31" s="7" t="s">
        <v>32</v>
      </c>
      <c r="B31" s="8">
        <f>B32+B33+B34+B35+B36+B37+B38+B39</f>
        <v>332200</v>
      </c>
      <c r="C31" s="9">
        <f>C32+C33+C34+C35+C36+C37+C38+C39</f>
        <v>272390</v>
      </c>
      <c r="D31" s="10">
        <f>B31-C31</f>
        <v>59810</v>
      </c>
    </row>
    <row r="32" spans="1:4" ht="19.5">
      <c r="A32" s="23" t="s">
        <v>33</v>
      </c>
      <c r="B32" s="21">
        <v>31400</v>
      </c>
      <c r="C32" s="13">
        <v>7300</v>
      </c>
      <c r="D32" s="14">
        <f t="shared" ref="D32:D65" si="1">B32-C32</f>
        <v>24100</v>
      </c>
    </row>
    <row r="33" spans="1:4" ht="19.5">
      <c r="A33" s="15" t="s">
        <v>34</v>
      </c>
      <c r="B33" s="16">
        <v>174500</v>
      </c>
      <c r="C33" s="20">
        <v>154800</v>
      </c>
      <c r="D33" s="14">
        <f t="shared" si="1"/>
        <v>19700</v>
      </c>
    </row>
    <row r="34" spans="1:4" ht="19.5">
      <c r="A34" s="28" t="s">
        <v>35</v>
      </c>
      <c r="B34" s="18">
        <v>5600</v>
      </c>
      <c r="C34" s="17">
        <v>3425</v>
      </c>
      <c r="D34" s="14">
        <f t="shared" si="1"/>
        <v>2175</v>
      </c>
    </row>
    <row r="35" spans="1:4" ht="19.5">
      <c r="A35" s="29" t="s">
        <v>36</v>
      </c>
      <c r="B35" s="18">
        <v>35000</v>
      </c>
      <c r="C35" s="17">
        <v>28000</v>
      </c>
      <c r="D35" s="14">
        <f t="shared" si="1"/>
        <v>7000</v>
      </c>
    </row>
    <row r="36" spans="1:4" ht="19.5">
      <c r="A36" s="15" t="s">
        <v>37</v>
      </c>
      <c r="B36" s="18">
        <v>28500</v>
      </c>
      <c r="C36" s="17">
        <v>28165</v>
      </c>
      <c r="D36" s="14">
        <f t="shared" si="1"/>
        <v>335</v>
      </c>
    </row>
    <row r="37" spans="1:4" ht="19.5">
      <c r="A37" s="30" t="s">
        <v>38</v>
      </c>
      <c r="B37" s="18">
        <v>37200</v>
      </c>
      <c r="C37" s="17">
        <v>37200</v>
      </c>
      <c r="D37" s="14">
        <f t="shared" si="1"/>
        <v>0</v>
      </c>
    </row>
    <row r="38" spans="1:4" ht="19.5">
      <c r="A38" s="30" t="s">
        <v>39</v>
      </c>
      <c r="B38" s="18">
        <v>16000</v>
      </c>
      <c r="C38" s="17">
        <v>13500</v>
      </c>
      <c r="D38" s="14">
        <f t="shared" si="1"/>
        <v>2500</v>
      </c>
    </row>
    <row r="39" spans="1:4" ht="20.25" thickBot="1">
      <c r="A39" s="31" t="s">
        <v>40</v>
      </c>
      <c r="B39" s="18">
        <v>4000</v>
      </c>
      <c r="C39" s="17">
        <v>0</v>
      </c>
      <c r="D39" s="14">
        <f t="shared" si="1"/>
        <v>4000</v>
      </c>
    </row>
    <row r="40" spans="1:4" ht="20.25" thickBot="1">
      <c r="A40" s="7" t="s">
        <v>41</v>
      </c>
      <c r="B40" s="8">
        <f>B41</f>
        <v>9000</v>
      </c>
      <c r="C40" s="9">
        <f>C41</f>
        <v>8922</v>
      </c>
      <c r="D40" s="10">
        <f t="shared" si="1"/>
        <v>78</v>
      </c>
    </row>
    <row r="41" spans="1:4" ht="20.25" thickBot="1">
      <c r="A41" s="32" t="s">
        <v>42</v>
      </c>
      <c r="B41" s="21">
        <v>9000</v>
      </c>
      <c r="C41" s="33">
        <v>8922</v>
      </c>
      <c r="D41" s="14">
        <f t="shared" si="1"/>
        <v>78</v>
      </c>
    </row>
    <row r="42" spans="1:4" ht="20.25" thickBot="1">
      <c r="A42" s="7" t="s">
        <v>43</v>
      </c>
      <c r="B42" s="8">
        <f>B43+B44+B45+B46</f>
        <v>74300</v>
      </c>
      <c r="C42" s="9">
        <f>C43+C44+C45+C46</f>
        <v>38900</v>
      </c>
      <c r="D42" s="10">
        <f t="shared" si="1"/>
        <v>35400</v>
      </c>
    </row>
    <row r="43" spans="1:4" ht="19.5">
      <c r="A43" s="34" t="s">
        <v>44</v>
      </c>
      <c r="B43" s="35">
        <v>10000</v>
      </c>
      <c r="C43" s="36">
        <v>0</v>
      </c>
      <c r="D43" s="14">
        <f t="shared" si="1"/>
        <v>10000</v>
      </c>
    </row>
    <row r="44" spans="1:4" ht="19.5">
      <c r="A44" s="23" t="s">
        <v>45</v>
      </c>
      <c r="B44" s="16">
        <v>10000</v>
      </c>
      <c r="C44" s="20">
        <v>10000</v>
      </c>
      <c r="D44" s="14">
        <f t="shared" si="1"/>
        <v>0</v>
      </c>
    </row>
    <row r="45" spans="1:4" ht="19.5">
      <c r="A45" s="15" t="s">
        <v>46</v>
      </c>
      <c r="B45" s="16">
        <v>44000</v>
      </c>
      <c r="C45" s="13">
        <v>22200</v>
      </c>
      <c r="D45" s="14">
        <f t="shared" si="1"/>
        <v>21800</v>
      </c>
    </row>
    <row r="46" spans="1:4" ht="20.25" thickBot="1">
      <c r="A46" s="22" t="s">
        <v>47</v>
      </c>
      <c r="B46" s="21">
        <v>10300</v>
      </c>
      <c r="C46" s="33">
        <v>6700</v>
      </c>
      <c r="D46" s="14">
        <f t="shared" si="1"/>
        <v>3600</v>
      </c>
    </row>
    <row r="47" spans="1:4" ht="20.25" thickBot="1">
      <c r="A47" s="7" t="s">
        <v>48</v>
      </c>
      <c r="B47" s="8">
        <f>B48+B49+B50+B51+B52+B53</f>
        <v>31700</v>
      </c>
      <c r="C47" s="9">
        <f>C48+C49+C50+C51+C52+C53</f>
        <v>31735</v>
      </c>
      <c r="D47" s="10">
        <f t="shared" si="1"/>
        <v>-35</v>
      </c>
    </row>
    <row r="48" spans="1:4" ht="19.5">
      <c r="A48" s="15" t="s">
        <v>49</v>
      </c>
      <c r="B48" s="35">
        <v>14000</v>
      </c>
      <c r="C48" s="36">
        <v>13800</v>
      </c>
      <c r="D48" s="14">
        <f t="shared" si="1"/>
        <v>200</v>
      </c>
    </row>
    <row r="49" spans="1:4" ht="19.5">
      <c r="A49" s="15" t="s">
        <v>50</v>
      </c>
      <c r="B49" s="16">
        <v>3000</v>
      </c>
      <c r="C49" s="20">
        <v>3180</v>
      </c>
      <c r="D49" s="19">
        <f t="shared" si="1"/>
        <v>-180</v>
      </c>
    </row>
    <row r="50" spans="1:4" ht="19.5">
      <c r="A50" s="15" t="s">
        <v>51</v>
      </c>
      <c r="B50" s="16">
        <v>4800</v>
      </c>
      <c r="C50" s="20">
        <v>4800</v>
      </c>
      <c r="D50" s="14">
        <f t="shared" si="1"/>
        <v>0</v>
      </c>
    </row>
    <row r="51" spans="1:4" ht="19.5">
      <c r="A51" s="30" t="s">
        <v>52</v>
      </c>
      <c r="B51" s="16">
        <v>1500</v>
      </c>
      <c r="C51" s="20">
        <v>1500</v>
      </c>
      <c r="D51" s="14">
        <f t="shared" si="1"/>
        <v>0</v>
      </c>
    </row>
    <row r="52" spans="1:4" ht="19.5">
      <c r="A52" s="30" t="s">
        <v>53</v>
      </c>
      <c r="B52" s="16">
        <v>6000</v>
      </c>
      <c r="C52" s="20">
        <v>6055</v>
      </c>
      <c r="D52" s="19">
        <f t="shared" si="1"/>
        <v>-55</v>
      </c>
    </row>
    <row r="53" spans="1:4" ht="20.25" thickBot="1">
      <c r="A53" s="37" t="s">
        <v>54</v>
      </c>
      <c r="B53" s="38">
        <v>2400</v>
      </c>
      <c r="C53" s="39">
        <v>2400</v>
      </c>
      <c r="D53" s="14">
        <f t="shared" si="1"/>
        <v>0</v>
      </c>
    </row>
    <row r="54" spans="1:4" ht="20.25" thickBot="1">
      <c r="A54" s="7" t="s">
        <v>55</v>
      </c>
      <c r="B54" s="8">
        <f>B55+B56+B57</f>
        <v>11300</v>
      </c>
      <c r="C54" s="9">
        <f>C55+C56+C57</f>
        <v>10800</v>
      </c>
      <c r="D54" s="10">
        <f t="shared" si="1"/>
        <v>500</v>
      </c>
    </row>
    <row r="55" spans="1:4" ht="19.5">
      <c r="A55" s="23" t="s">
        <v>56</v>
      </c>
      <c r="B55" s="35">
        <v>2400</v>
      </c>
      <c r="C55" s="36">
        <v>2400</v>
      </c>
      <c r="D55" s="14">
        <f t="shared" si="1"/>
        <v>0</v>
      </c>
    </row>
    <row r="56" spans="1:4" ht="19.5">
      <c r="A56" s="22" t="s">
        <v>57</v>
      </c>
      <c r="B56" s="16">
        <v>2400</v>
      </c>
      <c r="C56" s="20">
        <v>2400</v>
      </c>
      <c r="D56" s="14">
        <f t="shared" si="1"/>
        <v>0</v>
      </c>
    </row>
    <row r="57" spans="1:4" ht="20.25" thickBot="1">
      <c r="A57" s="22" t="s">
        <v>58</v>
      </c>
      <c r="B57" s="21">
        <v>6500</v>
      </c>
      <c r="C57" s="33">
        <v>6000</v>
      </c>
      <c r="D57" s="14">
        <f t="shared" si="1"/>
        <v>500</v>
      </c>
    </row>
    <row r="58" spans="1:4" ht="20.25" thickBot="1">
      <c r="A58" s="7" t="s">
        <v>59</v>
      </c>
      <c r="B58" s="8">
        <f>B59+B60</f>
        <v>48000</v>
      </c>
      <c r="C58" s="9">
        <f>SUM(C59:C60)</f>
        <v>36292</v>
      </c>
      <c r="D58" s="10">
        <f t="shared" si="1"/>
        <v>11708</v>
      </c>
    </row>
    <row r="59" spans="1:4" ht="19.5">
      <c r="A59" s="34" t="s">
        <v>60</v>
      </c>
      <c r="B59" s="35">
        <v>24000</v>
      </c>
      <c r="C59" s="36">
        <v>12411</v>
      </c>
      <c r="D59" s="14">
        <f t="shared" si="1"/>
        <v>11589</v>
      </c>
    </row>
    <row r="60" spans="1:4" ht="20.25" thickBot="1">
      <c r="A60" s="40" t="s">
        <v>61</v>
      </c>
      <c r="B60" s="38">
        <v>24000</v>
      </c>
      <c r="C60" s="39">
        <v>23881</v>
      </c>
      <c r="D60" s="14">
        <f t="shared" si="1"/>
        <v>119</v>
      </c>
    </row>
    <row r="61" spans="1:4" ht="20.25" thickBot="1">
      <c r="A61" s="7" t="s">
        <v>62</v>
      </c>
      <c r="B61" s="8">
        <f>B62+B63+B64</f>
        <v>8000</v>
      </c>
      <c r="C61" s="9">
        <f>SUM(C62:C63)</f>
        <v>4576</v>
      </c>
      <c r="D61" s="10">
        <f t="shared" si="1"/>
        <v>3424</v>
      </c>
    </row>
    <row r="62" spans="1:4" ht="19.5">
      <c r="A62" s="40" t="s">
        <v>63</v>
      </c>
      <c r="B62" s="41">
        <v>2000</v>
      </c>
      <c r="C62" s="42">
        <v>576</v>
      </c>
      <c r="D62" s="14">
        <f t="shared" si="1"/>
        <v>1424</v>
      </c>
    </row>
    <row r="63" spans="1:4" ht="20.25" thickBot="1">
      <c r="A63" s="43" t="s">
        <v>64</v>
      </c>
      <c r="B63" s="16">
        <v>4000</v>
      </c>
      <c r="C63" s="20">
        <v>4000</v>
      </c>
      <c r="D63" s="14">
        <f t="shared" si="1"/>
        <v>0</v>
      </c>
    </row>
    <row r="64" spans="1:4" ht="20.25" thickBot="1">
      <c r="A64" s="30" t="s">
        <v>65</v>
      </c>
      <c r="B64" s="41">
        <v>2000</v>
      </c>
      <c r="C64" s="39">
        <v>0</v>
      </c>
      <c r="D64" s="14">
        <f t="shared" si="1"/>
        <v>2000</v>
      </c>
    </row>
    <row r="65" spans="1:4" ht="20.25" thickBot="1">
      <c r="A65" s="7" t="s">
        <v>66</v>
      </c>
      <c r="B65" s="8">
        <f>B5+B15+B19+B21+B31+B40+B42+B47+B54+B58+B61</f>
        <v>1204090</v>
      </c>
      <c r="C65" s="9">
        <f>C5+C15+C19+C21+C31+C40+C42+C47+C54+C58+C61</f>
        <v>999265</v>
      </c>
      <c r="D65" s="44">
        <f t="shared" si="1"/>
        <v>204825</v>
      </c>
    </row>
    <row r="66" spans="1:4">
      <c r="A66"/>
      <c r="B66"/>
      <c r="C66"/>
      <c r="D66"/>
    </row>
  </sheetData>
  <mergeCells count="2">
    <mergeCell ref="A2:D2"/>
    <mergeCell ref="A3:D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2012-11-08T18:25:25Z</dcterms:created>
  <dcterms:modified xsi:type="dcterms:W3CDTF">2012-11-08T18:25:36Z</dcterms:modified>
</cp:coreProperties>
</file>